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Industria\artigianato\BANDO 2024 - L.R. 2-22  RETI DI IMPRESE\11 - Decreto di approvazione graduatoria\"/>
    </mc:Choice>
  </mc:AlternateContent>
  <xr:revisionPtr revIDLastSave="0" documentId="13_ncr:1_{5B864866-4E09-4EDF-A976-41A98368BF78}" xr6:coauthVersionLast="36" xr6:coauthVersionMax="36" xr10:uidLastSave="{00000000-0000-0000-0000-000000000000}"/>
  <bookViews>
    <workbookView xWindow="-108" yWindow="-108" windowWidth="23256" windowHeight="13896" xr2:uid="{00000000-000D-0000-FFFF-FFFF00000000}"/>
  </bookViews>
  <sheets>
    <sheet name="COMITATO" sheetId="4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I5" i="4"/>
  <c r="I6" i="4"/>
  <c r="I19" i="4" l="1"/>
  <c r="K19" i="4" s="1"/>
  <c r="I17" i="4"/>
  <c r="K17" i="4" s="1"/>
  <c r="I20" i="4"/>
  <c r="K20" i="4" s="1"/>
  <c r="I18" i="4"/>
  <c r="K18" i="4" s="1"/>
  <c r="I7" i="4"/>
  <c r="I14" i="4"/>
  <c r="I9" i="4"/>
  <c r="I13" i="4"/>
  <c r="K13" i="4" s="1"/>
  <c r="I11" i="4"/>
  <c r="K11" i="4" s="1"/>
  <c r="I8" i="4"/>
  <c r="K8" i="4" s="1"/>
  <c r="K6" i="4"/>
  <c r="I16" i="4"/>
  <c r="K16" i="4" s="1"/>
  <c r="I15" i="4"/>
  <c r="I10" i="4"/>
  <c r="K10" i="4" s="1"/>
  <c r="I12" i="4"/>
  <c r="K12" i="4" s="1"/>
  <c r="K7" i="4"/>
  <c r="K14" i="4"/>
  <c r="K9" i="4"/>
  <c r="K15" i="4"/>
  <c r="O10" i="4" l="1"/>
  <c r="O8" i="4"/>
  <c r="O15" i="4"/>
  <c r="O11" i="4"/>
  <c r="O7" i="4"/>
  <c r="O14" i="4"/>
  <c r="O6" i="4"/>
  <c r="O13" i="4"/>
  <c r="O18" i="4"/>
  <c r="O17" i="4"/>
  <c r="O12" i="4"/>
  <c r="O5" i="4"/>
  <c r="O9" i="4"/>
  <c r="O16" i="4"/>
  <c r="O19" i="4"/>
  <c r="O20" i="4"/>
</calcChain>
</file>

<file path=xl/sharedStrings.xml><?xml version="1.0" encoding="utf-8"?>
<sst xmlns="http://schemas.openxmlformats.org/spreadsheetml/2006/main" count="32" uniqueCount="32">
  <si>
    <t>ID</t>
  </si>
  <si>
    <t>Femm/giov</t>
  </si>
  <si>
    <t>Aree 107.3.c</t>
  </si>
  <si>
    <t>HUB77 SRL</t>
  </si>
  <si>
    <t>VITTORIO VIRGILI S.R.L.</t>
  </si>
  <si>
    <t>CASEP SOCIETA' COOPERATIVA CONSORTILE</t>
  </si>
  <si>
    <t>MAKET SRL</t>
  </si>
  <si>
    <t>F.B.T. ELETTRONICA SPA</t>
  </si>
  <si>
    <t>BIOLAB SRL</t>
  </si>
  <si>
    <t>TEMPI GROUP S.R.L.</t>
  </si>
  <si>
    <t>GF RICAMBI S.R.L.</t>
  </si>
  <si>
    <t>LU.CE. S.R.L.</t>
  </si>
  <si>
    <t>VALFORNO S.R.L.</t>
  </si>
  <si>
    <t>MICROTECH SNC DI BORRI GABRIELE E CARCIOFI ORLANDO</t>
  </si>
  <si>
    <t>GGG SOCIETA` A RESPONSABILITA` LIMITATA SOCIETA` BENEFIT</t>
  </si>
  <si>
    <t>STUDIO PACI S.R.L.</t>
  </si>
  <si>
    <t>YUMA COMUNICAZIONE S.R.L.</t>
  </si>
  <si>
    <t>IRPAC S.R.L.</t>
  </si>
  <si>
    <t>Grado di cantierabilità e realizzabilità del progetto (A1)</t>
  </si>
  <si>
    <t>Chiarezza nell’individuazione degli obiettivi e coerenza delle attività programmate con i risultati attesi (A2)</t>
  </si>
  <si>
    <t>Sostenibilità economico finanziaria del progetto (A3)</t>
  </si>
  <si>
    <t>Contributo al rafforzamento della filiera (B3)</t>
  </si>
  <si>
    <t>Strategicità del progetto di investimento, anche ai fini di processi di transizione digitale delle imprese coinvolte (B1)</t>
  </si>
  <si>
    <t>Impatto sull'occupazione, sulla competitività e sulla sostenibilità ambientale (B2)</t>
  </si>
  <si>
    <t>&gt;3 MPMI</t>
  </si>
  <si>
    <t>ALLEGATO 1 - Graduatoria BANDO RETI PER IL RAFFORZAMENTO COMPETITIVO DELLE FILIERE - PR MARCHE FESR 2021/2027 – ASSE 1 – OS 1.1 – AZIONE 1.3.1 – Intervento 1.3.1.1</t>
  </si>
  <si>
    <t>Impresa Capofila</t>
  </si>
  <si>
    <t>Totale
complessivo</t>
  </si>
  <si>
    <t>Contributo
richiesto</t>
  </si>
  <si>
    <t>Totale ponderato
(senza premialità)</t>
  </si>
  <si>
    <t>POSIZIONE</t>
  </si>
  <si>
    <t>STUDIO VALENTINI &amp; ASSOCIATI SOCIETÀ TRA PROFESSIONISTI 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</si>
</sst>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.00\ [$€-410]_-;\-* #,##0.00\ [$€-410]_-;_-* &quot;-&quot;??\ [$€-410]_-;_-@_-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1A1A1A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Aptos Display"/>
      <scheme val="major"/>
    </font>
    <font>
      <sz val="11"/>
      <name val="Aptos Display"/>
      <scheme val="major"/>
    </font>
    <font>
      <b/>
      <sz val="11"/>
      <color theme="1"/>
      <name val="Aptos Narrow"/>
      <scheme val="minor"/>
    </font>
    <font>
      <b/>
      <sz val="11"/>
      <name val="Aptos Display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164" fontId="0" fillId="0" borderId="1" xfId="0" applyNumberFormat="1" applyBorder="1"/>
    <xf numFmtId="0" fontId="0" fillId="0" borderId="0" xfId="0" applyBorder="1"/>
    <xf numFmtId="43" fontId="0" fillId="0" borderId="0" xfId="0" applyNumberFormat="1"/>
    <xf numFmtId="0" fontId="0" fillId="0" borderId="0" xfId="0" applyBorder="1" applyAlignment="1">
      <alignment wrapText="1"/>
    </xf>
    <xf numFmtId="0" fontId="0" fillId="0" borderId="3" xfId="0" applyBorder="1" applyAlignment="1">
      <alignment horizontal="left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165" fontId="5" fillId="0" borderId="2" xfId="0" applyNumberFormat="1" applyFont="1" applyBorder="1"/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vertical="top" wrapText="1"/>
    </xf>
    <xf numFmtId="165" fontId="5" fillId="0" borderId="2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165" fontId="5" fillId="0" borderId="5" xfId="0" applyNumberFormat="1" applyFont="1" applyBorder="1" applyAlignment="1">
      <alignment wrapText="1"/>
    </xf>
    <xf numFmtId="164" fontId="5" fillId="2" borderId="5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165" fontId="5" fillId="0" borderId="4" xfId="0" applyNumberFormat="1" applyFont="1" applyBorder="1"/>
    <xf numFmtId="164" fontId="5" fillId="2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</cellXfs>
  <cellStyles count="1">
    <cellStyle name="Normale" xfId="0" builtinId="0"/>
  </cellStyles>
  <dxfs count="4"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7A75-D67D-4C27-89B3-E5D33BBE7068}">
  <dimension ref="A1:O45"/>
  <sheetViews>
    <sheetView tabSelected="1" zoomScaleNormal="100" workbookViewId="0">
      <selection activeCell="F18" sqref="F18"/>
    </sheetView>
  </sheetViews>
  <sheetFormatPr defaultRowHeight="15" customHeight="1"/>
  <cols>
    <col min="1" max="1" width="10.5" style="8" customWidth="1"/>
    <col min="2" max="2" width="7.3984375" customWidth="1"/>
    <col min="3" max="3" width="62.296875" bestFit="1" customWidth="1"/>
    <col min="4" max="4" width="13.69921875" customWidth="1"/>
    <col min="5" max="5" width="16.19921875" customWidth="1"/>
    <col min="6" max="6" width="23" customWidth="1"/>
    <col min="7" max="7" width="20.8984375" customWidth="1"/>
    <col min="8" max="8" width="22.19921875" customWidth="1"/>
    <col min="9" max="9" width="18.796875" customWidth="1"/>
    <col min="10" max="10" width="15.09765625" customWidth="1"/>
    <col min="11" max="11" width="17" customWidth="1"/>
    <col min="12" max="12" width="10.69921875" bestFit="1" customWidth="1"/>
    <col min="13" max="13" width="11.8984375" bestFit="1" customWidth="1"/>
    <col min="14" max="14" width="11" customWidth="1"/>
    <col min="15" max="15" width="12.59765625" customWidth="1"/>
    <col min="16" max="16" width="56.5" style="8" customWidth="1"/>
    <col min="17" max="16384" width="8.796875" style="8"/>
  </cols>
  <sheetData>
    <row r="1" spans="1:15" ht="15" customHeight="1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5" customHeigh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s="10" customFormat="1" ht="82.8">
      <c r="A4" s="28" t="s">
        <v>30</v>
      </c>
      <c r="B4" s="18" t="s">
        <v>0</v>
      </c>
      <c r="C4" s="18" t="s">
        <v>26</v>
      </c>
      <c r="D4" s="18" t="s">
        <v>28</v>
      </c>
      <c r="E4" s="19" t="s">
        <v>18</v>
      </c>
      <c r="F4" s="19" t="s">
        <v>19</v>
      </c>
      <c r="G4" s="19" t="s">
        <v>20</v>
      </c>
      <c r="H4" s="20" t="s">
        <v>22</v>
      </c>
      <c r="I4" s="20" t="s">
        <v>23</v>
      </c>
      <c r="J4" s="20" t="s">
        <v>21</v>
      </c>
      <c r="K4" s="18" t="s">
        <v>29</v>
      </c>
      <c r="L4" s="21" t="s">
        <v>1</v>
      </c>
      <c r="M4" s="21" t="s">
        <v>2</v>
      </c>
      <c r="N4" s="21" t="s">
        <v>24</v>
      </c>
      <c r="O4" s="18" t="s">
        <v>27</v>
      </c>
    </row>
    <row r="5" spans="1:15" ht="13.8">
      <c r="A5" s="29">
        <v>1</v>
      </c>
      <c r="B5" s="26">
        <v>67776</v>
      </c>
      <c r="C5" s="13" t="s">
        <v>7</v>
      </c>
      <c r="D5" s="17">
        <v>400000</v>
      </c>
      <c r="E5" s="22">
        <v>9</v>
      </c>
      <c r="F5" s="22">
        <v>9</v>
      </c>
      <c r="G5" s="22">
        <v>9</v>
      </c>
      <c r="H5" s="23">
        <v>8.5</v>
      </c>
      <c r="I5" s="23">
        <f>6+3+0</f>
        <v>9</v>
      </c>
      <c r="J5" s="23">
        <v>9</v>
      </c>
      <c r="K5" s="24">
        <f t="shared" ref="K5:K20" si="0">SUM(E5:G5)/30*40+SUM(H5:J5)/30*60</f>
        <v>89</v>
      </c>
      <c r="L5" s="25">
        <v>0</v>
      </c>
      <c r="M5" s="25">
        <v>0</v>
      </c>
      <c r="N5" s="25">
        <v>0</v>
      </c>
      <c r="O5" s="24">
        <f t="shared" ref="O5:O20" si="1">SUM(K5:N5)</f>
        <v>89</v>
      </c>
    </row>
    <row r="6" spans="1:15" ht="13.8">
      <c r="A6" s="29">
        <v>2</v>
      </c>
      <c r="B6" s="26">
        <v>67772</v>
      </c>
      <c r="C6" s="13" t="s">
        <v>6</v>
      </c>
      <c r="D6" s="14">
        <v>400000</v>
      </c>
      <c r="E6" s="22">
        <v>8</v>
      </c>
      <c r="F6" s="22">
        <v>8</v>
      </c>
      <c r="G6" s="22">
        <v>8</v>
      </c>
      <c r="H6" s="23">
        <v>8.5</v>
      </c>
      <c r="I6" s="23">
        <f>5+0+4</f>
        <v>9</v>
      </c>
      <c r="J6" s="23">
        <v>8</v>
      </c>
      <c r="K6" s="24">
        <f t="shared" si="0"/>
        <v>83</v>
      </c>
      <c r="L6" s="25">
        <v>0</v>
      </c>
      <c r="M6" s="25">
        <v>2</v>
      </c>
      <c r="N6" s="25">
        <v>0</v>
      </c>
      <c r="O6" s="24">
        <f t="shared" si="1"/>
        <v>85</v>
      </c>
    </row>
    <row r="7" spans="1:15" ht="13.8">
      <c r="A7" s="29">
        <v>3</v>
      </c>
      <c r="B7" s="26">
        <v>68830</v>
      </c>
      <c r="C7" s="12" t="s">
        <v>13</v>
      </c>
      <c r="D7" s="14">
        <v>400000</v>
      </c>
      <c r="E7" s="22">
        <v>9</v>
      </c>
      <c r="F7" s="22">
        <v>8.5</v>
      </c>
      <c r="G7" s="22">
        <v>8</v>
      </c>
      <c r="H7" s="23">
        <v>8.5</v>
      </c>
      <c r="I7" s="23">
        <f>3+4+0</f>
        <v>7</v>
      </c>
      <c r="J7" s="23">
        <v>8.5</v>
      </c>
      <c r="K7" s="24">
        <f t="shared" si="0"/>
        <v>82</v>
      </c>
      <c r="L7" s="25">
        <v>0</v>
      </c>
      <c r="M7" s="25">
        <v>0</v>
      </c>
      <c r="N7" s="25">
        <v>0</v>
      </c>
      <c r="O7" s="24">
        <f t="shared" si="1"/>
        <v>82</v>
      </c>
    </row>
    <row r="8" spans="1:15" ht="13.8">
      <c r="A8" s="29">
        <v>4</v>
      </c>
      <c r="B8" s="26">
        <v>67785</v>
      </c>
      <c r="C8" s="13" t="s">
        <v>8</v>
      </c>
      <c r="D8" s="14">
        <v>215949.5</v>
      </c>
      <c r="E8" s="22">
        <v>8</v>
      </c>
      <c r="F8" s="22">
        <v>8</v>
      </c>
      <c r="G8" s="22">
        <v>8</v>
      </c>
      <c r="H8" s="23">
        <v>8</v>
      </c>
      <c r="I8" s="23">
        <f>0+3+4</f>
        <v>7</v>
      </c>
      <c r="J8" s="23">
        <v>8.5</v>
      </c>
      <c r="K8" s="24">
        <f t="shared" si="0"/>
        <v>79</v>
      </c>
      <c r="L8" s="25">
        <v>0</v>
      </c>
      <c r="M8" s="25">
        <v>2</v>
      </c>
      <c r="N8" s="25">
        <v>0</v>
      </c>
      <c r="O8" s="24">
        <f t="shared" si="1"/>
        <v>81</v>
      </c>
    </row>
    <row r="9" spans="1:15" ht="13.8">
      <c r="A9" s="29">
        <v>5</v>
      </c>
      <c r="B9" s="26">
        <v>67820</v>
      </c>
      <c r="C9" s="13" t="s">
        <v>11</v>
      </c>
      <c r="D9" s="14">
        <v>377500</v>
      </c>
      <c r="E9" s="22">
        <v>7</v>
      </c>
      <c r="F9" s="22">
        <v>7.5</v>
      </c>
      <c r="G9" s="22">
        <v>7</v>
      </c>
      <c r="H9" s="23">
        <v>7.5</v>
      </c>
      <c r="I9" s="23">
        <f>5+0+4</f>
        <v>9</v>
      </c>
      <c r="J9" s="23">
        <v>7.5</v>
      </c>
      <c r="K9" s="24">
        <f t="shared" si="0"/>
        <v>76.666666666666671</v>
      </c>
      <c r="L9" s="25">
        <v>0</v>
      </c>
      <c r="M9" s="25">
        <v>0</v>
      </c>
      <c r="N9" s="25">
        <v>2</v>
      </c>
      <c r="O9" s="24">
        <f t="shared" si="1"/>
        <v>78.666666666666671</v>
      </c>
    </row>
    <row r="10" spans="1:15" ht="13.8">
      <c r="A10" s="29">
        <v>6</v>
      </c>
      <c r="B10" s="27">
        <v>67756</v>
      </c>
      <c r="C10" s="16" t="s">
        <v>4</v>
      </c>
      <c r="D10" s="17">
        <v>92168.86</v>
      </c>
      <c r="E10" s="22">
        <v>8</v>
      </c>
      <c r="F10" s="22">
        <v>8.5</v>
      </c>
      <c r="G10" s="22">
        <v>7.5</v>
      </c>
      <c r="H10" s="23">
        <v>8</v>
      </c>
      <c r="I10" s="23">
        <f>0+6+0</f>
        <v>6</v>
      </c>
      <c r="J10" s="23">
        <v>8</v>
      </c>
      <c r="K10" s="24">
        <f t="shared" si="0"/>
        <v>76</v>
      </c>
      <c r="L10" s="25">
        <v>0</v>
      </c>
      <c r="M10" s="25">
        <v>0</v>
      </c>
      <c r="N10" s="25">
        <v>2</v>
      </c>
      <c r="O10" s="24">
        <f t="shared" si="1"/>
        <v>78</v>
      </c>
    </row>
    <row r="11" spans="1:15" ht="13.8">
      <c r="A11" s="29">
        <v>7</v>
      </c>
      <c r="B11" s="27">
        <v>67787</v>
      </c>
      <c r="C11" s="16" t="s">
        <v>9</v>
      </c>
      <c r="D11" s="17">
        <v>189364.7</v>
      </c>
      <c r="E11" s="22">
        <v>8</v>
      </c>
      <c r="F11" s="22">
        <v>8</v>
      </c>
      <c r="G11" s="22">
        <v>7</v>
      </c>
      <c r="H11" s="23">
        <v>8</v>
      </c>
      <c r="I11" s="23">
        <f>0+6+0</f>
        <v>6</v>
      </c>
      <c r="J11" s="23">
        <v>8</v>
      </c>
      <c r="K11" s="24">
        <f t="shared" si="0"/>
        <v>74.666666666666671</v>
      </c>
      <c r="L11" s="25">
        <v>0</v>
      </c>
      <c r="M11" s="25">
        <v>0</v>
      </c>
      <c r="N11" s="25">
        <v>2</v>
      </c>
      <c r="O11" s="24">
        <f t="shared" si="1"/>
        <v>76.666666666666671</v>
      </c>
    </row>
    <row r="12" spans="1:15" ht="13.8">
      <c r="A12" s="29">
        <v>8</v>
      </c>
      <c r="B12" s="27">
        <v>67744</v>
      </c>
      <c r="C12" s="16" t="s">
        <v>3</v>
      </c>
      <c r="D12" s="17">
        <v>160963.56</v>
      </c>
      <c r="E12" s="22">
        <v>7</v>
      </c>
      <c r="F12" s="22">
        <v>7.5</v>
      </c>
      <c r="G12" s="22">
        <v>7.5</v>
      </c>
      <c r="H12" s="23">
        <v>7.5</v>
      </c>
      <c r="I12" s="23">
        <f>3+4+0</f>
        <v>7</v>
      </c>
      <c r="J12" s="23">
        <v>7.5</v>
      </c>
      <c r="K12" s="24">
        <f t="shared" si="0"/>
        <v>73.333333333333329</v>
      </c>
      <c r="L12" s="25">
        <v>1</v>
      </c>
      <c r="M12" s="25">
        <v>0</v>
      </c>
      <c r="N12" s="25">
        <v>2</v>
      </c>
      <c r="O12" s="24">
        <f t="shared" si="1"/>
        <v>76.333333333333329</v>
      </c>
    </row>
    <row r="13" spans="1:15" ht="13.8">
      <c r="A13" s="29">
        <v>9</v>
      </c>
      <c r="B13" s="27">
        <v>67807</v>
      </c>
      <c r="C13" s="16" t="s">
        <v>10</v>
      </c>
      <c r="D13" s="17">
        <v>400000</v>
      </c>
      <c r="E13" s="22">
        <v>7.5</v>
      </c>
      <c r="F13" s="22">
        <v>7.5</v>
      </c>
      <c r="G13" s="22">
        <v>7.5</v>
      </c>
      <c r="H13" s="23">
        <v>8</v>
      </c>
      <c r="I13" s="23">
        <f>3+3+0</f>
        <v>6</v>
      </c>
      <c r="J13" s="23">
        <v>8</v>
      </c>
      <c r="K13" s="24">
        <f t="shared" si="0"/>
        <v>74</v>
      </c>
      <c r="L13" s="25">
        <v>0</v>
      </c>
      <c r="M13" s="25">
        <v>0</v>
      </c>
      <c r="N13" s="25">
        <v>2</v>
      </c>
      <c r="O13" s="24">
        <f t="shared" si="1"/>
        <v>76</v>
      </c>
    </row>
    <row r="14" spans="1:15" ht="13.8">
      <c r="A14" s="29">
        <v>10</v>
      </c>
      <c r="B14" s="27">
        <v>68829</v>
      </c>
      <c r="C14" s="16" t="s">
        <v>12</v>
      </c>
      <c r="D14" s="17">
        <v>400000</v>
      </c>
      <c r="E14" s="22">
        <v>8</v>
      </c>
      <c r="F14" s="22">
        <v>7.5</v>
      </c>
      <c r="G14" s="22">
        <v>6.5</v>
      </c>
      <c r="H14" s="23">
        <v>7.5</v>
      </c>
      <c r="I14" s="23">
        <f>4+0+4</f>
        <v>8</v>
      </c>
      <c r="J14" s="23">
        <v>6</v>
      </c>
      <c r="K14" s="24">
        <f t="shared" si="0"/>
        <v>72.333333333333329</v>
      </c>
      <c r="L14" s="25">
        <v>0</v>
      </c>
      <c r="M14" s="25">
        <v>2</v>
      </c>
      <c r="N14" s="25">
        <v>0</v>
      </c>
      <c r="O14" s="24">
        <f t="shared" si="1"/>
        <v>74.333333333333329</v>
      </c>
    </row>
    <row r="15" spans="1:15" ht="13.8">
      <c r="A15" s="29">
        <v>11</v>
      </c>
      <c r="B15" s="27">
        <v>67757</v>
      </c>
      <c r="C15" s="15" t="s">
        <v>31</v>
      </c>
      <c r="D15" s="17">
        <v>175750</v>
      </c>
      <c r="E15" s="22">
        <v>7</v>
      </c>
      <c r="F15" s="22">
        <v>8</v>
      </c>
      <c r="G15" s="22">
        <v>7.5</v>
      </c>
      <c r="H15" s="23">
        <v>8</v>
      </c>
      <c r="I15" s="23">
        <f>0+6+0</f>
        <v>6</v>
      </c>
      <c r="J15" s="23">
        <v>8</v>
      </c>
      <c r="K15" s="24">
        <f t="shared" si="0"/>
        <v>74</v>
      </c>
      <c r="L15" s="25">
        <v>0</v>
      </c>
      <c r="M15" s="25">
        <v>0</v>
      </c>
      <c r="N15" s="25">
        <v>0</v>
      </c>
      <c r="O15" s="24">
        <f t="shared" si="1"/>
        <v>74</v>
      </c>
    </row>
    <row r="16" spans="1:15" ht="13.8">
      <c r="A16" s="29">
        <v>12</v>
      </c>
      <c r="B16" s="27">
        <v>67760</v>
      </c>
      <c r="C16" s="15" t="s">
        <v>5</v>
      </c>
      <c r="D16" s="17">
        <v>70887.73</v>
      </c>
      <c r="E16" s="22">
        <v>8</v>
      </c>
      <c r="F16" s="22">
        <v>7.5</v>
      </c>
      <c r="G16" s="22">
        <v>7.5</v>
      </c>
      <c r="H16" s="23">
        <v>7</v>
      </c>
      <c r="I16" s="23">
        <f>0+6+0</f>
        <v>6</v>
      </c>
      <c r="J16" s="23">
        <v>7.5</v>
      </c>
      <c r="K16" s="24">
        <f t="shared" si="0"/>
        <v>71.666666666666671</v>
      </c>
      <c r="L16" s="25">
        <v>0</v>
      </c>
      <c r="M16" s="25">
        <v>2</v>
      </c>
      <c r="N16" s="25">
        <v>0</v>
      </c>
      <c r="O16" s="24">
        <f t="shared" si="1"/>
        <v>73.666666666666671</v>
      </c>
    </row>
    <row r="17" spans="1:15" ht="14.4" thickBot="1">
      <c r="A17" s="37">
        <v>13</v>
      </c>
      <c r="B17" s="38">
        <v>68844</v>
      </c>
      <c r="C17" s="39" t="s">
        <v>17</v>
      </c>
      <c r="D17" s="40">
        <v>80000</v>
      </c>
      <c r="E17" s="41">
        <v>6</v>
      </c>
      <c r="F17" s="41">
        <v>7</v>
      </c>
      <c r="G17" s="41">
        <v>6.5</v>
      </c>
      <c r="H17" s="42">
        <v>7.5</v>
      </c>
      <c r="I17" s="42">
        <f>0+3+4</f>
        <v>7</v>
      </c>
      <c r="J17" s="42">
        <v>7.5</v>
      </c>
      <c r="K17" s="43">
        <f t="shared" si="0"/>
        <v>70</v>
      </c>
      <c r="L17" s="44">
        <v>0</v>
      </c>
      <c r="M17" s="44">
        <v>0</v>
      </c>
      <c r="N17" s="44">
        <v>2</v>
      </c>
      <c r="O17" s="43">
        <f t="shared" si="1"/>
        <v>72</v>
      </c>
    </row>
    <row r="18" spans="1:15" ht="13.8">
      <c r="A18" s="45">
        <v>14</v>
      </c>
      <c r="B18" s="30">
        <v>68833</v>
      </c>
      <c r="C18" s="31" t="s">
        <v>14</v>
      </c>
      <c r="D18" s="32">
        <v>399900</v>
      </c>
      <c r="E18" s="33">
        <v>5</v>
      </c>
      <c r="F18" s="33">
        <v>6</v>
      </c>
      <c r="G18" s="33">
        <v>6</v>
      </c>
      <c r="H18" s="34">
        <v>6</v>
      </c>
      <c r="I18" s="34">
        <f>5+0+4</f>
        <v>9</v>
      </c>
      <c r="J18" s="34">
        <v>5</v>
      </c>
      <c r="K18" s="35">
        <f t="shared" si="0"/>
        <v>62.666666666666664</v>
      </c>
      <c r="L18" s="36">
        <v>0</v>
      </c>
      <c r="M18" s="36">
        <v>0</v>
      </c>
      <c r="N18" s="36">
        <v>2</v>
      </c>
      <c r="O18" s="35">
        <f t="shared" si="1"/>
        <v>64.666666666666657</v>
      </c>
    </row>
    <row r="19" spans="1:15" ht="13.8">
      <c r="A19" s="46">
        <v>15</v>
      </c>
      <c r="B19" s="26">
        <v>68836</v>
      </c>
      <c r="C19" s="13" t="s">
        <v>15</v>
      </c>
      <c r="D19" s="14">
        <v>399869.5</v>
      </c>
      <c r="E19" s="22">
        <v>6.5</v>
      </c>
      <c r="F19" s="22">
        <v>7</v>
      </c>
      <c r="G19" s="22">
        <v>6</v>
      </c>
      <c r="H19" s="23">
        <v>7</v>
      </c>
      <c r="I19" s="23">
        <f>2+0.5+4</f>
        <v>6.5</v>
      </c>
      <c r="J19" s="23">
        <v>5</v>
      </c>
      <c r="K19" s="24">
        <f t="shared" si="0"/>
        <v>63</v>
      </c>
      <c r="L19" s="25">
        <v>0</v>
      </c>
      <c r="M19" s="25">
        <v>0</v>
      </c>
      <c r="N19" s="25">
        <v>0</v>
      </c>
      <c r="O19" s="24">
        <f t="shared" si="1"/>
        <v>63</v>
      </c>
    </row>
    <row r="20" spans="1:15" ht="13.8">
      <c r="A20" s="46">
        <v>16</v>
      </c>
      <c r="B20" s="26">
        <v>68841</v>
      </c>
      <c r="C20" s="12" t="s">
        <v>16</v>
      </c>
      <c r="D20" s="14">
        <v>300000</v>
      </c>
      <c r="E20" s="22">
        <v>2.5</v>
      </c>
      <c r="F20" s="22">
        <v>6.5</v>
      </c>
      <c r="G20" s="22">
        <v>6</v>
      </c>
      <c r="H20" s="23">
        <v>6</v>
      </c>
      <c r="I20" s="23">
        <f>0+6+0</f>
        <v>6</v>
      </c>
      <c r="J20" s="23">
        <v>5</v>
      </c>
      <c r="K20" s="24">
        <f t="shared" si="0"/>
        <v>54</v>
      </c>
      <c r="L20" s="25">
        <v>0</v>
      </c>
      <c r="M20" s="25">
        <v>2</v>
      </c>
      <c r="N20" s="25">
        <v>2</v>
      </c>
      <c r="O20" s="24">
        <f t="shared" si="1"/>
        <v>58</v>
      </c>
    </row>
    <row r="22" spans="1:15" ht="13.8">
      <c r="D22" s="5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5" ht="13.8">
      <c r="B23" s="1"/>
      <c r="C23" s="1"/>
      <c r="D23" s="1"/>
      <c r="E23" s="1"/>
      <c r="F23" s="1"/>
      <c r="G23" s="9"/>
      <c r="H23" s="9"/>
      <c r="I23" s="9"/>
      <c r="J23" s="9"/>
      <c r="K23" s="9"/>
      <c r="L23" s="9"/>
      <c r="M23" s="9"/>
      <c r="N23" s="9"/>
      <c r="O23" s="1"/>
    </row>
    <row r="24" spans="1:15" ht="14.4">
      <c r="B24" s="2"/>
      <c r="C24" s="1"/>
      <c r="D24" s="1"/>
      <c r="E24" s="1"/>
      <c r="F24" s="1"/>
      <c r="G24" s="9"/>
      <c r="H24" s="9"/>
      <c r="I24" s="9"/>
      <c r="J24" s="9"/>
      <c r="K24" s="9"/>
      <c r="L24" s="9"/>
      <c r="M24" s="9"/>
      <c r="N24" s="9"/>
      <c r="O24" s="6"/>
    </row>
    <row r="25" spans="1:15" ht="14.4">
      <c r="B25" s="2"/>
      <c r="C25" s="1"/>
      <c r="D25" s="1"/>
      <c r="E25" s="1"/>
      <c r="F25" s="1"/>
      <c r="G25" s="9"/>
      <c r="H25" s="9"/>
      <c r="I25" s="9"/>
      <c r="J25" s="9"/>
      <c r="K25" s="9"/>
      <c r="L25" s="9"/>
      <c r="M25" s="9"/>
      <c r="N25" s="9"/>
      <c r="O25" s="6"/>
    </row>
    <row r="26" spans="1:15" ht="14.4">
      <c r="B26" s="2"/>
      <c r="C26" s="1"/>
      <c r="D26" s="1"/>
      <c r="E26" s="1"/>
      <c r="F26" s="1"/>
      <c r="G26" s="9"/>
      <c r="H26" s="9"/>
      <c r="I26" s="9"/>
      <c r="J26" s="9"/>
      <c r="K26" s="9"/>
      <c r="L26" s="9"/>
      <c r="M26" s="9"/>
      <c r="N26" s="9"/>
      <c r="O26" s="6"/>
    </row>
    <row r="27" spans="1:15" ht="14.4">
      <c r="B27" s="2"/>
      <c r="C27" s="1"/>
      <c r="D27" s="1"/>
      <c r="E27" s="1"/>
      <c r="F27" s="1"/>
      <c r="G27" s="9"/>
      <c r="H27" s="9"/>
      <c r="I27" s="9"/>
      <c r="J27" s="9"/>
      <c r="K27" s="9"/>
      <c r="L27" s="9"/>
      <c r="M27" s="9"/>
      <c r="N27" s="9"/>
      <c r="O27" s="6"/>
    </row>
    <row r="28" spans="1:15" ht="14.4">
      <c r="B28" s="2"/>
      <c r="C28" s="1"/>
      <c r="D28" s="1"/>
      <c r="E28" s="1"/>
      <c r="F28" s="1"/>
      <c r="G28" s="9"/>
      <c r="H28" s="9"/>
      <c r="I28" s="9"/>
      <c r="J28" s="9"/>
      <c r="K28" s="9"/>
      <c r="L28" s="9"/>
      <c r="M28" s="9"/>
      <c r="N28" s="9"/>
      <c r="O28" s="6"/>
    </row>
    <row r="29" spans="1:15" ht="14.4">
      <c r="B29" s="2"/>
      <c r="C29" s="1"/>
      <c r="D29" s="1"/>
      <c r="E29" s="1"/>
      <c r="F29" s="1"/>
      <c r="G29" s="9"/>
      <c r="H29" s="9"/>
      <c r="I29" s="9"/>
      <c r="J29" s="9"/>
      <c r="K29" s="9"/>
      <c r="L29" s="9"/>
      <c r="M29" s="9"/>
      <c r="N29" s="9"/>
      <c r="O29" s="6"/>
    </row>
    <row r="30" spans="1:15" ht="14.4">
      <c r="B30" s="2"/>
      <c r="C30" s="1"/>
      <c r="D30" s="1"/>
      <c r="E30" s="1"/>
      <c r="F30" s="1"/>
      <c r="G30" s="9"/>
      <c r="H30" s="9"/>
      <c r="I30" s="9"/>
      <c r="J30" s="9"/>
      <c r="K30" s="9"/>
      <c r="L30" s="9"/>
      <c r="M30" s="9"/>
      <c r="N30" s="9"/>
      <c r="O30" s="6"/>
    </row>
    <row r="31" spans="1:15" ht="14.4">
      <c r="B31" s="2"/>
      <c r="C31" s="1"/>
      <c r="D31" s="1"/>
      <c r="E31" s="1"/>
      <c r="F31" s="1"/>
      <c r="G31" s="9"/>
      <c r="H31" s="9"/>
      <c r="I31" s="9"/>
      <c r="J31" s="9"/>
      <c r="K31" s="9"/>
      <c r="L31" s="9"/>
      <c r="M31" s="9"/>
      <c r="N31" s="9"/>
      <c r="O31" s="6"/>
    </row>
    <row r="32" spans="1:15" ht="14.4">
      <c r="B32" s="2"/>
      <c r="C32" s="1"/>
      <c r="D32" s="1"/>
      <c r="E32" s="1"/>
      <c r="F32" s="1"/>
      <c r="G32" s="9"/>
      <c r="H32" s="9"/>
      <c r="I32" s="9"/>
      <c r="J32" s="9"/>
      <c r="K32" s="9"/>
      <c r="L32" s="9"/>
      <c r="M32" s="9"/>
      <c r="N32" s="9"/>
      <c r="O32" s="6"/>
    </row>
    <row r="33" spans="2:15" ht="14.4">
      <c r="B33" s="3"/>
      <c r="C33" s="1"/>
      <c r="D33" s="1"/>
      <c r="E33" s="1"/>
      <c r="F33" s="1"/>
      <c r="G33" s="9"/>
      <c r="H33" s="9"/>
      <c r="I33" s="9"/>
      <c r="J33" s="9"/>
      <c r="K33" s="9"/>
      <c r="L33" s="9"/>
      <c r="M33" s="9"/>
      <c r="N33" s="9"/>
      <c r="O33" s="6"/>
    </row>
    <row r="34" spans="2:15" ht="14.4">
      <c r="B34" s="2"/>
      <c r="C34" s="1"/>
      <c r="D34" s="1"/>
      <c r="E34" s="1"/>
      <c r="F34" s="1"/>
      <c r="G34" s="9"/>
      <c r="H34" s="9"/>
      <c r="I34" s="9"/>
      <c r="J34" s="9"/>
      <c r="K34" s="9"/>
      <c r="L34" s="9"/>
      <c r="M34" s="9"/>
      <c r="N34" s="9"/>
      <c r="O34" s="6"/>
    </row>
    <row r="35" spans="2:15" ht="14.4">
      <c r="B35" s="2"/>
      <c r="C35" s="1"/>
      <c r="D35" s="1"/>
      <c r="E35" s="1"/>
      <c r="F35" s="1"/>
      <c r="G35" s="9"/>
      <c r="H35" s="9"/>
      <c r="I35" s="9"/>
      <c r="J35" s="9"/>
      <c r="K35" s="9"/>
      <c r="L35" s="9"/>
      <c r="M35" s="9"/>
      <c r="N35" s="9"/>
      <c r="O35" s="6"/>
    </row>
    <row r="36" spans="2:15" ht="14.4">
      <c r="B36" s="2"/>
      <c r="C36" s="1"/>
      <c r="D36" s="1"/>
      <c r="E36" s="1"/>
      <c r="F36" s="1"/>
      <c r="G36" s="9"/>
      <c r="H36" s="9"/>
      <c r="I36" s="9"/>
      <c r="J36" s="9"/>
      <c r="K36" s="9"/>
      <c r="L36" s="9"/>
      <c r="M36" s="9"/>
      <c r="N36" s="9"/>
      <c r="O36" s="6"/>
    </row>
    <row r="37" spans="2:15" ht="14.4">
      <c r="B37" s="3"/>
      <c r="C37" s="1"/>
      <c r="D37" s="1"/>
      <c r="E37" s="1"/>
      <c r="F37" s="1"/>
      <c r="G37" s="9"/>
      <c r="H37" s="9"/>
      <c r="I37" s="9"/>
      <c r="J37" s="9"/>
      <c r="K37" s="9"/>
      <c r="L37" s="9"/>
      <c r="M37" s="9"/>
      <c r="N37" s="9"/>
      <c r="O37" s="6"/>
    </row>
    <row r="38" spans="2:15" ht="14.4">
      <c r="B38" s="2"/>
      <c r="C38" s="1"/>
      <c r="D38" s="1"/>
      <c r="E38" s="1"/>
      <c r="F38" s="1"/>
      <c r="G38" s="4"/>
      <c r="H38" s="4"/>
      <c r="I38" s="4"/>
      <c r="J38" s="7"/>
      <c r="K38" s="6"/>
      <c r="L38" s="6"/>
      <c r="M38" s="6"/>
      <c r="N38" s="6"/>
      <c r="O38" s="6"/>
    </row>
    <row r="39" spans="2:15" ht="14.4">
      <c r="B39" s="2"/>
      <c r="C39" s="1"/>
      <c r="D39" s="1"/>
      <c r="E39" s="1"/>
      <c r="F39" s="1"/>
      <c r="G39" s="4"/>
      <c r="H39" s="4"/>
      <c r="I39" s="4"/>
      <c r="J39" s="7"/>
      <c r="K39" s="6"/>
      <c r="L39" s="6"/>
      <c r="M39" s="6"/>
      <c r="N39" s="6"/>
      <c r="O39" s="6"/>
    </row>
    <row r="40" spans="2:15" ht="15" customHeight="1">
      <c r="C40" s="1"/>
      <c r="D40" s="1"/>
      <c r="E40" s="1"/>
      <c r="F40" s="1"/>
    </row>
    <row r="41" spans="2:15" ht="15" customHeight="1">
      <c r="C41" s="1"/>
      <c r="D41" s="1"/>
      <c r="E41" s="1"/>
      <c r="F41" s="1"/>
    </row>
    <row r="42" spans="2:15" ht="13.8">
      <c r="C42" s="1"/>
      <c r="D42" s="1"/>
      <c r="E42" s="1"/>
      <c r="F42" s="1"/>
      <c r="G42" s="4"/>
      <c r="H42" s="4"/>
      <c r="I42" s="4">
        <v>0</v>
      </c>
    </row>
    <row r="43" spans="2:15" ht="15" customHeight="1">
      <c r="C43" s="1"/>
      <c r="D43" s="1"/>
      <c r="E43" s="1"/>
      <c r="F43" s="1"/>
    </row>
    <row r="44" spans="2:15" ht="15" customHeight="1">
      <c r="C44" s="1"/>
      <c r="D44" s="1"/>
      <c r="E44" s="1"/>
      <c r="F44" s="1"/>
    </row>
    <row r="45" spans="2:15" ht="15" customHeight="1">
      <c r="C45" s="1"/>
      <c r="D45" s="1"/>
      <c r="E45" s="1"/>
      <c r="F45" s="1"/>
    </row>
  </sheetData>
  <sortState ref="B5:O20">
    <sortCondition descending="1" ref="O5:O20"/>
    <sortCondition ref="B5:B20"/>
  </sortState>
  <mergeCells count="1">
    <mergeCell ref="A1:O2"/>
  </mergeCells>
  <conditionalFormatting sqref="K5:K20">
    <cfRule type="cellIs" dxfId="3" priority="10" operator="lessThan">
      <formula>70</formula>
    </cfRule>
  </conditionalFormatting>
  <conditionalFormatting sqref="E5:J20">
    <cfRule type="cellIs" dxfId="2" priority="9" operator="lessThan">
      <formula>6</formula>
    </cfRule>
  </conditionalFormatting>
  <conditionalFormatting sqref="K38:O39 O24:O37">
    <cfRule type="cellIs" dxfId="1" priority="4" operator="greaterThan">
      <formula>0.4</formula>
    </cfRule>
  </conditionalFormatting>
  <conditionalFormatting sqref="K38:O39 O24:O37">
    <cfRule type="cellIs" priority="3" stopIfTrue="1" operator="equal">
      <formula>0</formula>
    </cfRule>
  </conditionalFormatting>
  <conditionalFormatting sqref="K38:O39 O24:O37">
    <cfRule type="cellIs" priority="1" stopIfTrue="1" operator="equal">
      <formula>1</formula>
    </cfRule>
  </conditionalFormatting>
  <conditionalFormatting sqref="K38:O39 O24:O37">
    <cfRule type="cellIs" dxfId="0" priority="13" operator="lessThan">
      <formula>#REF!</formula>
    </cfRule>
  </conditionalFormatting>
  <dataValidations count="2">
    <dataValidation type="list" allowBlank="1" showInputMessage="1" showErrorMessage="1" sqref="N5:N20 M5:M17 M19:M20" xr:uid="{E224636C-5309-47B4-8877-DE78E9B094EF}">
      <formula1>"0,2"</formula1>
    </dataValidation>
    <dataValidation type="list" allowBlank="1" showInputMessage="1" showErrorMessage="1" sqref="L5:L20 M18" xr:uid="{5447A313-A2D4-4674-90F6-60E2BBCD92A2}">
      <formula1>"0,1"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COMITATO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Torelli</dc:creator>
  <cp:keywords/>
  <dc:description/>
  <cp:lastModifiedBy>Angela Cecconi</cp:lastModifiedBy>
  <cp:revision/>
  <dcterms:created xsi:type="dcterms:W3CDTF">2025-04-28T15:44:46Z</dcterms:created>
  <dcterms:modified xsi:type="dcterms:W3CDTF">2025-07-02T08:14:36Z</dcterms:modified>
  <cp:category/>
  <cp:contentStatus/>
</cp:coreProperties>
</file>